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. GESTÃO DE RISCOS\08_GESTÃO DE CAPITAL\05. PILAR III - RELATÓRIOS TRANSPARÊNCIA\3930 - Relatirio de Riscos (novo formato)\2023\4Q 2023\"/>
    </mc:Choice>
  </mc:AlternateContent>
  <bookViews>
    <workbookView xWindow="0" yWindow="0" windowWidth="20490" windowHeight="7620"/>
  </bookViews>
  <sheets>
    <sheet name="Índice" sheetId="4" r:id="rId1"/>
    <sheet name="KM1" sheetId="11" r:id="rId2"/>
    <sheet name="OV1" sheetId="8" r:id="rId3"/>
    <sheet name="MR1" sheetId="3" r:id="rId4"/>
    <sheet name="CR1" sheetId="12" r:id="rId5"/>
    <sheet name="CR2" sheetId="13" r:id="rId6"/>
    <sheet name="IRRBB1" sheetId="14" r:id="rId7"/>
  </sheets>
  <definedNames>
    <definedName name="_AMO_UniqueIdentifier" hidden="1">"'c47fb085-b431-4948-a11d-60629b650801'"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8" l="1"/>
  <c r="D8" i="8"/>
  <c r="F23" i="11" l="1"/>
  <c r="E23" i="11"/>
  <c r="D23" i="11"/>
  <c r="F24" i="11"/>
  <c r="E24" i="11"/>
  <c r="D24" i="11"/>
  <c r="C23" i="11"/>
  <c r="C24" i="11"/>
  <c r="J15" i="3" l="1"/>
</calcChain>
</file>

<file path=xl/sharedStrings.xml><?xml version="1.0" encoding="utf-8"?>
<sst xmlns="http://schemas.openxmlformats.org/spreadsheetml/2006/main" count="187" uniqueCount="106">
  <si>
    <t>Em R$ milhões</t>
  </si>
  <si>
    <t>Capital regulamentar - valores</t>
  </si>
  <si>
    <t>Capital Principal</t>
  </si>
  <si>
    <t>Nível I</t>
  </si>
  <si>
    <t>Patrimônio de Referência (PR)</t>
  </si>
  <si>
    <t>Excesso dos recursos aplicados no ativo permanente</t>
  </si>
  <si>
    <t>Destaque do PR</t>
  </si>
  <si>
    <t>Ativos ponderados pelo risco (RWA) - valores</t>
  </si>
  <si>
    <t>RWA total</t>
  </si>
  <si>
    <t>Capital regulamentar como proporção do RWA</t>
  </si>
  <si>
    <t>Índice de Capital Principal (ICP)</t>
  </si>
  <si>
    <t>Índice de Nível 1 (%)</t>
  </si>
  <si>
    <t>Índice de Basileia</t>
  </si>
  <si>
    <t xml:space="preserve">Adicional de Capital Principal (ACP) como proporção do RWA
</t>
  </si>
  <si>
    <t>Adicional de Conservação de Capital Principal - ACPConservação (%)</t>
  </si>
  <si>
    <t>Adicional Contracíclico de Capital Principal - ACPContracíclico (%)</t>
  </si>
  <si>
    <t xml:space="preserve">
Adicional de Importância Sistêmica de Capital Principal - ACPSistêmico (%)</t>
  </si>
  <si>
    <t>ACP total (%)</t>
  </si>
  <si>
    <t>Margem excedente de Capital Principal (%)</t>
  </si>
  <si>
    <t>Razão de Alavancagem (RA)</t>
  </si>
  <si>
    <t>Exposição</t>
  </si>
  <si>
    <t>RA (%)</t>
  </si>
  <si>
    <t>Total de Ativos de Alta Liquidez (HQLA)</t>
  </si>
  <si>
    <t>Na</t>
  </si>
  <si>
    <t>Total de saídas líquidas de caixa</t>
  </si>
  <si>
    <t>LCR (%)</t>
  </si>
  <si>
    <t>Indicador de Liquidez de Longo Prazo (NSFR)</t>
  </si>
  <si>
    <t>Recursos estáveis disponíveis (ASF)</t>
  </si>
  <si>
    <t>Recursos estáveis requeridos (RSF)</t>
  </si>
  <si>
    <t>NSFR (%)</t>
  </si>
  <si>
    <t>NA - Não aplicável</t>
  </si>
  <si>
    <t>RWA</t>
  </si>
  <si>
    <t>Requerimento mínimo de PR</t>
  </si>
  <si>
    <t>Risco de Crédito - tratamento mediante abordagem padronizada</t>
  </si>
  <si>
    <t>Risco de crédito em sentido estrito</t>
  </si>
  <si>
    <t>Risco de crédito de contraparte (CCR)</t>
  </si>
  <si>
    <t>Do qual: mediante abordagem padronizada para risco de crédito de contraparte (SA-CCR)</t>
  </si>
  <si>
    <t>Do qual: mediante uso da abordagem CEM</t>
  </si>
  <si>
    <t>Do qual: mediante demais abordagens</t>
  </si>
  <si>
    <t>Acréscimo relativo ao ajuste associado à variação do valor dos derivativos em decorrência de variação da qualidade creditícia da contraparte (CVA)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</si>
  <si>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</si>
  <si>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</si>
  <si>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</si>
  <si>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Exposições de securitização - requerimento calculado mediante abordagem padronizada</t>
  </si>
  <si>
    <t>Valores referentes às exposições não deduzidas no cálculo do PR</t>
  </si>
  <si>
    <t>Risco de mercado</t>
  </si>
  <si>
    <t>Do qual: requerimento calculado mediante abordagem padronizada (RWAMPAD)</t>
  </si>
  <si>
    <t>Do qual: requerimento calculado mediante modelo interno (RWAMINT)</t>
  </si>
  <si>
    <t>Risco operacional</t>
  </si>
  <si>
    <t>TABELA MR1: ABORDAGEM PADRONIZADA - FATORES DE RISCO ASSOCIADOS AO RISCO DE MERCADO</t>
  </si>
  <si>
    <t>Fatores de risco</t>
  </si>
  <si>
    <r>
      <t>RWA</t>
    </r>
    <r>
      <rPr>
        <b/>
        <vertAlign val="subscript"/>
        <sz val="10"/>
        <color theme="1"/>
        <rFont val="Arial"/>
        <family val="2"/>
      </rPr>
      <t>MPAD</t>
    </r>
  </si>
  <si>
    <t>Taxas de juros</t>
  </si>
  <si>
    <t>Taxas de juros prefixada denominadas em Real (RWAJUR1)</t>
  </si>
  <si>
    <t>Taxas dos cupons de moeda estrangeira (RWAJUR2)</t>
  </si>
  <si>
    <t>Taxas dos cupons de índices de preço (RWAJUR3)</t>
  </si>
  <si>
    <t>Taxas dos cupons de taxas de juros (RWAJUR4)</t>
  </si>
  <si>
    <t>Preços de ações (RWAACS)</t>
  </si>
  <si>
    <t>Taxas de câmbio (RWACAM)</t>
  </si>
  <si>
    <t>Preços de mercadorias (commodities) (RWACOM)</t>
  </si>
  <si>
    <t>Total</t>
  </si>
  <si>
    <t>Relatório Circular 3.930 Pilar III - Planilha de Apoio</t>
  </si>
  <si>
    <t>KM1 - INFORMAÇÕES QUANTITATIVAS SOBRE OS REQUERIMENTOS PRUDENCIAIS</t>
  </si>
  <si>
    <t>OV1 - VISÃO GERAL DOS ATIVOS PONDERADOS PELO RISCO (RWA)</t>
  </si>
  <si>
    <t>MR1 - ABORDAGEM PADRONIZADA - FATORES DE RISCO ASSOCIADOS AO RISCO DE MERCADO</t>
  </si>
  <si>
    <t>TABELA KM1: INFORMAÇÕES QUANTITATIVAS SOBRE OS REQUERIMENTOS PRUDENCIAIS</t>
  </si>
  <si>
    <t>TABELA OV1: VISÃO GERAL DOS ATIVOS PONDERADOS PELO RISCO (RWA)</t>
  </si>
  <si>
    <t>Voltar</t>
  </si>
  <si>
    <t xml:space="preserve">Total </t>
  </si>
  <si>
    <t>-</t>
  </si>
  <si>
    <t>TABELAS - 4º TRIMESTRE 2023</t>
  </si>
  <si>
    <t>CRI1 - QUALIDADE CREDITÍCIA DAS EXPOSIÇÕES</t>
  </si>
  <si>
    <t>CR2 - MUDANÇAS NO ESTOQUE DE OPERAÇÕES EM CURSO ANORMAL</t>
  </si>
  <si>
    <t>TABELA CR1: QUALIDADE CREDITÍCIA DAS EXPOSIÇÕES</t>
  </si>
  <si>
    <t>VALOR BRUTO</t>
  </si>
  <si>
    <t>Provisões, adiantamentos e rendas a apropriar</t>
  </si>
  <si>
    <t>Valor líquido</t>
  </si>
  <si>
    <t xml:space="preserve">Exposições caracterizadas como operações em curso anormal </t>
  </si>
  <si>
    <t>Em curso Normal</t>
  </si>
  <si>
    <t>Concessão de crédito</t>
  </si>
  <si>
    <t>Títulos de dívida</t>
  </si>
  <si>
    <t>N/A</t>
  </si>
  <si>
    <t>dos quais: títulos soberanos nacionais</t>
  </si>
  <si>
    <t>dos quais: outros títulos</t>
  </si>
  <si>
    <t>Operações não contabilizadas no balanço patrimonial</t>
  </si>
  <si>
    <t>TABELA CR2: MUDANÇAS NO ESTOQUE DE OPERAÇÕES EM CURSO ANORMAL</t>
  </si>
  <si>
    <t>Valor das operações em curso anormal no final do período anterior</t>
  </si>
  <si>
    <t>Valor das operações que passaram a ser classificadas como em curso anormal no período corrente</t>
  </si>
  <si>
    <t>Valor das operações reclassificadas para curso normal</t>
  </si>
  <si>
    <t>Valor da baixa contábil por prejuízo</t>
  </si>
  <si>
    <t>Outros ajustes</t>
  </si>
  <si>
    <t>Valor das operações em curso anormal no final do período corrente</t>
  </si>
  <si>
    <t>TABELA IRRBB1: INFORMAÇÕES QUANTITATIVAS SOBRE O IRRBB</t>
  </si>
  <si>
    <t>Valores em R$</t>
  </si>
  <si>
    <t>ΔEVE</t>
  </si>
  <si>
    <t>ΔNII</t>
  </si>
  <si>
    <t>Data-base</t>
  </si>
  <si>
    <t>Cenário paralelo de alta</t>
  </si>
  <si>
    <t>Cenário paralelo de baixa</t>
  </si>
  <si>
    <t>Cenário de aumento das taxas de juros de curto prazo</t>
  </si>
  <si>
    <t>Cenário de redução das taxas de juros de curto prazo</t>
  </si>
  <si>
    <t>Cenário steepener</t>
  </si>
  <si>
    <t>Cenário flattener</t>
  </si>
  <si>
    <t>Variação máxima</t>
  </si>
  <si>
    <t>Nível I do Patrimônio de Referência (PR)</t>
  </si>
  <si>
    <t>IRRBB1 - INFORMAÇÕES QUANTITATIVAS SOBRE O IRRBB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</si>
</sst>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* #,##0.00_);_(* \(#,##0.00\);_(* &quot;-&quot;??_);_(@_)"/>
    <numFmt numFmtId="167" formatCode="0.0000"/>
    <numFmt numFmtId="168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vertAlign val="subscript"/>
      <sz val="10"/>
      <color theme="1"/>
      <name val="Arial"/>
      <family val="2"/>
    </font>
    <font>
      <b/>
      <sz val="16"/>
      <color rgb="FF0070C0"/>
      <name val="Arial"/>
      <family val="2"/>
    </font>
    <font>
      <sz val="11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</cellStyleXfs>
  <cellXfs count="126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6" fillId="3" borderId="0" xfId="0" applyFont="1" applyFill="1" applyBorder="1"/>
    <xf numFmtId="0" fontId="4" fillId="0" borderId="1" xfId="0" applyFont="1" applyFill="1" applyBorder="1"/>
    <xf numFmtId="0" fontId="5" fillId="3" borderId="2" xfId="0" applyFont="1" applyFill="1" applyBorder="1"/>
    <xf numFmtId="0" fontId="5" fillId="3" borderId="0" xfId="0" applyFont="1" applyFill="1" applyBorder="1"/>
    <xf numFmtId="0" fontId="5" fillId="3" borderId="0" xfId="0" applyFont="1" applyFill="1" applyBorder="1" applyAlignment="1"/>
    <xf numFmtId="0" fontId="3" fillId="0" borderId="0" xfId="0" applyFont="1"/>
    <xf numFmtId="0" fontId="5" fillId="0" borderId="0" xfId="0" applyFont="1" applyBorder="1"/>
    <xf numFmtId="0" fontId="4" fillId="0" borderId="4" xfId="0" applyFont="1" applyBorder="1"/>
    <xf numFmtId="164" fontId="8" fillId="3" borderId="0" xfId="2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3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right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5" fillId="3" borderId="3" xfId="0" applyFont="1" applyFill="1" applyBorder="1"/>
    <xf numFmtId="0" fontId="4" fillId="0" borderId="0" xfId="0" applyFont="1" applyBorder="1"/>
    <xf numFmtId="0" fontId="4" fillId="3" borderId="1" xfId="0" applyFont="1" applyFill="1" applyBorder="1"/>
    <xf numFmtId="0" fontId="0" fillId="0" borderId="0" xfId="0" applyAlignment="1">
      <alignment horizontal="right"/>
    </xf>
    <xf numFmtId="0" fontId="0" fillId="0" borderId="0" xfId="0" applyBorder="1"/>
    <xf numFmtId="0" fontId="4" fillId="0" borderId="5" xfId="0" applyFont="1" applyFill="1" applyBorder="1"/>
    <xf numFmtId="0" fontId="0" fillId="0" borderId="0" xfId="0" applyBorder="1" applyAlignment="1">
      <alignment horizontal="right"/>
    </xf>
    <xf numFmtId="164" fontId="9" fillId="0" borderId="1" xfId="2" applyNumberFormat="1" applyFont="1" applyFill="1" applyBorder="1" applyAlignment="1">
      <alignment horizontal="right" vertical="center" wrapText="1"/>
    </xf>
    <xf numFmtId="0" fontId="0" fillId="0" borderId="0" xfId="0" applyFill="1"/>
    <xf numFmtId="0" fontId="11" fillId="0" borderId="0" xfId="0" applyFont="1" applyFill="1" applyBorder="1" applyAlignment="1">
      <alignment vertical="center"/>
    </xf>
    <xf numFmtId="0" fontId="12" fillId="0" borderId="0" xfId="0" applyFont="1" applyFill="1"/>
    <xf numFmtId="0" fontId="14" fillId="0" borderId="0" xfId="0" applyFont="1" applyFill="1"/>
    <xf numFmtId="0" fontId="13" fillId="0" borderId="0" xfId="4"/>
    <xf numFmtId="0" fontId="4" fillId="0" borderId="0" xfId="0" applyFont="1" applyFill="1" applyBorder="1" applyAlignment="1">
      <alignment horizontal="center" wrapText="1"/>
    </xf>
    <xf numFmtId="0" fontId="15" fillId="2" borderId="3" xfId="0" applyFont="1" applyFill="1" applyBorder="1"/>
    <xf numFmtId="0" fontId="18" fillId="2" borderId="3" xfId="0" applyFont="1" applyFill="1" applyBorder="1"/>
    <xf numFmtId="0" fontId="17" fillId="3" borderId="0" xfId="0" applyFont="1" applyFill="1"/>
    <xf numFmtId="0" fontId="17" fillId="3" borderId="3" xfId="0" applyFont="1" applyFill="1" applyBorder="1"/>
    <xf numFmtId="0" fontId="16" fillId="0" borderId="1" xfId="0" applyFont="1" applyBorder="1"/>
    <xf numFmtId="167" fontId="0" fillId="0" borderId="0" xfId="0" applyNumberFormat="1"/>
    <xf numFmtId="0" fontId="19" fillId="2" borderId="3" xfId="0" applyFont="1" applyFill="1" applyBorder="1"/>
    <xf numFmtId="0" fontId="4" fillId="0" borderId="0" xfId="0" applyFont="1" applyAlignment="1">
      <alignment horizontal="center"/>
    </xf>
    <xf numFmtId="15" fontId="4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6" fillId="3" borderId="0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center"/>
    </xf>
    <xf numFmtId="164" fontId="8" fillId="3" borderId="0" xfId="2" applyNumberFormat="1" applyFont="1" applyFill="1" applyBorder="1" applyAlignment="1">
      <alignment horizontal="center" vertical="center" wrapText="1"/>
    </xf>
    <xf numFmtId="10" fontId="5" fillId="3" borderId="0" xfId="0" applyNumberFormat="1" applyFont="1" applyFill="1" applyBorder="1" applyAlignment="1">
      <alignment horizontal="center"/>
    </xf>
    <xf numFmtId="10" fontId="8" fillId="3" borderId="0" xfId="3" applyNumberFormat="1" applyFont="1" applyFill="1" applyBorder="1" applyAlignment="1">
      <alignment horizontal="center" vertical="center" wrapText="1"/>
    </xf>
    <xf numFmtId="165" fontId="5" fillId="3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center"/>
    </xf>
    <xf numFmtId="164" fontId="0" fillId="0" borderId="0" xfId="0" applyNumberFormat="1"/>
    <xf numFmtId="10" fontId="5" fillId="0" borderId="0" xfId="0" applyNumberFormat="1" applyFont="1"/>
    <xf numFmtId="2" fontId="5" fillId="0" borderId="0" xfId="0" applyNumberFormat="1" applyFont="1"/>
    <xf numFmtId="1" fontId="0" fillId="0" borderId="0" xfId="0" applyNumberFormat="1"/>
    <xf numFmtId="15" fontId="19" fillId="2" borderId="0" xfId="0" applyNumberFormat="1" applyFont="1" applyFill="1" applyBorder="1" applyAlignment="1">
      <alignment horizontal="center"/>
    </xf>
    <xf numFmtId="164" fontId="8" fillId="0" borderId="7" xfId="2" applyNumberFormat="1" applyFont="1" applyFill="1" applyBorder="1" applyAlignment="1">
      <alignment horizontal="right" vertical="center" wrapText="1"/>
    </xf>
    <xf numFmtId="164" fontId="8" fillId="3" borderId="7" xfId="2" applyNumberFormat="1" applyFont="1" applyFill="1" applyBorder="1" applyAlignment="1">
      <alignment horizontal="right" vertical="center" wrapText="1"/>
    </xf>
    <xf numFmtId="164" fontId="8" fillId="3" borderId="8" xfId="2" applyNumberFormat="1" applyFont="1" applyFill="1" applyBorder="1" applyAlignment="1">
      <alignment horizontal="right" vertical="center" wrapText="1"/>
    </xf>
    <xf numFmtId="164" fontId="9" fillId="3" borderId="6" xfId="2" applyNumberFormat="1" applyFont="1" applyFill="1" applyBorder="1" applyAlignment="1">
      <alignment horizontal="right" vertical="center" wrapText="1"/>
    </xf>
    <xf numFmtId="0" fontId="20" fillId="0" borderId="0" xfId="0" applyFont="1" applyFill="1"/>
    <xf numFmtId="0" fontId="3" fillId="2" borderId="0" xfId="0" applyFont="1" applyFill="1" applyBorder="1" applyAlignment="1">
      <alignment vertical="top" wrapText="1"/>
    </xf>
    <xf numFmtId="164" fontId="5" fillId="3" borderId="0" xfId="1" applyNumberFormat="1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right" vertical="center" wrapText="1"/>
    </xf>
    <xf numFmtId="164" fontId="5" fillId="3" borderId="0" xfId="2" applyNumberFormat="1" applyFont="1" applyFill="1" applyBorder="1" applyAlignment="1">
      <alignment horizontal="right" vertical="center" wrapText="1"/>
    </xf>
    <xf numFmtId="164" fontId="4" fillId="3" borderId="0" xfId="2" applyNumberFormat="1" applyFont="1" applyFill="1" applyBorder="1" applyAlignment="1">
      <alignment horizontal="right" vertical="center" wrapText="1"/>
    </xf>
    <xf numFmtId="164" fontId="5" fillId="3" borderId="3" xfId="2" applyNumberFormat="1" applyFont="1" applyFill="1" applyBorder="1" applyAlignment="1">
      <alignment horizontal="right" vertical="center" wrapText="1"/>
    </xf>
    <xf numFmtId="164" fontId="4" fillId="3" borderId="1" xfId="2" applyNumberFormat="1" applyFont="1" applyFill="1" applyBorder="1" applyAlignment="1">
      <alignment horizontal="right" vertical="center" wrapText="1"/>
    </xf>
    <xf numFmtId="43" fontId="0" fillId="0" borderId="0" xfId="1" applyFont="1"/>
    <xf numFmtId="164" fontId="0" fillId="0" borderId="0" xfId="1" applyNumberFormat="1" applyFont="1"/>
    <xf numFmtId="3" fontId="5" fillId="0" borderId="0" xfId="0" applyNumberFormat="1" applyFont="1"/>
    <xf numFmtId="164" fontId="5" fillId="0" borderId="0" xfId="1" applyNumberFormat="1" applyFont="1"/>
    <xf numFmtId="0" fontId="4" fillId="0" borderId="1" xfId="0" applyFont="1" applyFill="1" applyBorder="1" applyAlignment="1">
      <alignment wrapText="1"/>
    </xf>
    <xf numFmtId="168" fontId="0" fillId="3" borderId="18" xfId="5" applyNumberFormat="1" applyFont="1" applyFill="1" applyBorder="1" applyAlignment="1">
      <alignment vertical="center"/>
    </xf>
    <xf numFmtId="168" fontId="0" fillId="3" borderId="18" xfId="0" applyNumberFormat="1" applyFill="1" applyBorder="1" applyAlignment="1">
      <alignment vertical="center"/>
    </xf>
    <xf numFmtId="0" fontId="0" fillId="3" borderId="18" xfId="0" applyFill="1" applyBorder="1" applyAlignment="1">
      <alignment horizontal="center"/>
    </xf>
    <xf numFmtId="168" fontId="0" fillId="3" borderId="18" xfId="0" applyNumberFormat="1" applyFill="1" applyBorder="1" applyAlignment="1">
      <alignment horizontal="center"/>
    </xf>
    <xf numFmtId="168" fontId="0" fillId="0" borderId="0" xfId="0" applyNumberFormat="1"/>
    <xf numFmtId="168" fontId="0" fillId="3" borderId="18" xfId="5" applyNumberFormat="1" applyFont="1" applyFill="1" applyBorder="1"/>
    <xf numFmtId="168" fontId="0" fillId="3" borderId="18" xfId="0" applyNumberFormat="1" applyFill="1" applyBorder="1"/>
    <xf numFmtId="0" fontId="21" fillId="2" borderId="3" xfId="0" applyFont="1" applyFill="1" applyBorder="1"/>
    <xf numFmtId="15" fontId="15" fillId="2" borderId="0" xfId="0" applyNumberFormat="1" applyFont="1" applyFill="1" applyBorder="1" applyAlignment="1">
      <alignment horizontal="center"/>
    </xf>
    <xf numFmtId="164" fontId="6" fillId="3" borderId="13" xfId="1" applyNumberFormat="1" applyFont="1" applyFill="1" applyBorder="1" applyAlignment="1">
      <alignment horizontal="right" vertical="center" wrapText="1"/>
    </xf>
    <xf numFmtId="164" fontId="6" fillId="3" borderId="13" xfId="2" applyNumberFormat="1" applyFont="1" applyFill="1" applyBorder="1" applyAlignment="1">
      <alignment horizontal="right" vertical="center" wrapText="1"/>
    </xf>
    <xf numFmtId="164" fontId="6" fillId="3" borderId="16" xfId="1" applyNumberFormat="1" applyFont="1" applyFill="1" applyBorder="1" applyAlignment="1">
      <alignment horizontal="right" vertical="center" wrapText="1"/>
    </xf>
    <xf numFmtId="164" fontId="6" fillId="3" borderId="16" xfId="2" applyNumberFormat="1" applyFont="1" applyFill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center"/>
    </xf>
    <xf numFmtId="10" fontId="0" fillId="0" borderId="0" xfId="1" applyNumberFormat="1" applyFont="1"/>
    <xf numFmtId="0" fontId="4" fillId="0" borderId="0" xfId="0" applyFont="1" applyFill="1" applyBorder="1" applyAlignment="1">
      <alignment horizontal="center" vertical="center"/>
    </xf>
    <xf numFmtId="15" fontId="15" fillId="2" borderId="3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21" fillId="2" borderId="9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wrapText="1"/>
    </xf>
    <xf numFmtId="0" fontId="19" fillId="2" borderId="14" xfId="0" applyFont="1" applyFill="1" applyBorder="1" applyAlignment="1">
      <alignment horizontal="center" wrapText="1"/>
    </xf>
    <xf numFmtId="0" fontId="19" fillId="2" borderId="15" xfId="0" applyFont="1" applyFill="1" applyBorder="1" applyAlignment="1">
      <alignment horizont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21" fillId="2" borderId="18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21" fillId="2" borderId="3" xfId="0" applyFont="1" applyFill="1" applyBorder="1" applyAlignment="1">
      <alignment horizontal="center"/>
    </xf>
    <xf numFmtId="0" fontId="21" fillId="2" borderId="15" xfId="0" applyFont="1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164" fontId="6" fillId="3" borderId="2" xfId="2" applyNumberFormat="1" applyFont="1" applyFill="1" applyBorder="1" applyAlignment="1">
      <alignment horizontal="left" vertical="center" wrapText="1"/>
    </xf>
    <xf numFmtId="164" fontId="6" fillId="3" borderId="20" xfId="2" applyNumberFormat="1" applyFont="1" applyFill="1" applyBorder="1" applyAlignment="1">
      <alignment horizontal="center" vertical="center" wrapText="1"/>
    </xf>
    <xf numFmtId="164" fontId="6" fillId="3" borderId="2" xfId="2" applyNumberFormat="1" applyFont="1" applyFill="1" applyBorder="1" applyAlignment="1">
      <alignment horizontal="center" vertical="center" wrapText="1"/>
    </xf>
    <xf numFmtId="164" fontId="6" fillId="3" borderId="1" xfId="2" applyNumberFormat="1" applyFont="1" applyFill="1" applyBorder="1" applyAlignment="1">
      <alignment horizontal="left" wrapText="1"/>
    </xf>
    <xf numFmtId="15" fontId="6" fillId="3" borderId="6" xfId="2" applyNumberFormat="1" applyFont="1" applyFill="1" applyBorder="1" applyAlignment="1">
      <alignment horizontal="center" vertical="center" wrapText="1"/>
    </xf>
    <xf numFmtId="15" fontId="6" fillId="3" borderId="19" xfId="2" applyNumberFormat="1" applyFont="1" applyFill="1" applyBorder="1" applyAlignment="1">
      <alignment horizontal="center" vertical="center" wrapText="1"/>
    </xf>
    <xf numFmtId="0" fontId="22" fillId="0" borderId="0" xfId="4" applyFont="1"/>
  </cellXfs>
  <cellStyles count="7">
    <cellStyle name="Hiperlink" xfId="4" builtinId="8"/>
    <cellStyle name="Normal" xfId="0" builtinId="0"/>
    <cellStyle name="Normal 2 3" xfId="6"/>
    <cellStyle name="Porcentagem 2" xfId="3"/>
    <cellStyle name="Separador de milhares 2" xfId="2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114300</xdr:colOff>
      <xdr:row>0</xdr:row>
      <xdr:rowOff>161925</xdr:rowOff>
    </xdr:from>
    <xdr:to>
      <xdr:col>12</xdr:col>
      <xdr:colOff>585226</xdr:colOff>
      <xdr:row>4</xdr:row>
      <xdr:rowOff>77433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161925"/>
          <a:ext cx="1690126" cy="744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3:N17"/>
  <sheetViews>
    <sheetView showGridLines="0" showRowColHeaders="0" tabSelected="1" zoomScaleNormal="100" workbookViewId="0"/>
  </sheetViews>
  <sheetFormatPr defaultColWidth="0" defaultRowHeight="14.5" x14ac:dyDescent="0.35"/>
  <cols>
    <col min="1" max="14" width="9.1796875" style="27" customWidth="1"/>
    <col min="15" max="16384" width="9.1796875" style="27" hidden="1"/>
  </cols>
  <sheetData>
    <row r="3" spans="2:4" ht="20" x14ac:dyDescent="0.35">
      <c r="B3" s="28" t="s">
        <v>61</v>
      </c>
      <c r="C3" s="28"/>
      <c r="D3" s="28"/>
    </row>
    <row r="5" spans="2:4" x14ac:dyDescent="0.35">
      <c r="B5" s="62" t="s">
        <v>70</v>
      </c>
    </row>
    <row r="6" spans="2:4" s="29" customFormat="1" ht="18" customHeight="1" x14ac:dyDescent="0.35">
      <c r="B6" s="125" t="s">
        <v>62</v>
      </c>
    </row>
    <row r="7" spans="2:4" s="29" customFormat="1" ht="18" customHeight="1" x14ac:dyDescent="0.35">
      <c r="B7" s="125" t="s">
        <v>63</v>
      </c>
    </row>
    <row r="8" spans="2:4" x14ac:dyDescent="0.35">
      <c r="B8" s="125" t="s">
        <v>64</v>
      </c>
    </row>
    <row r="9" spans="2:4" x14ac:dyDescent="0.35">
      <c r="B9" s="125" t="s">
        <v>71</v>
      </c>
    </row>
    <row r="10" spans="2:4" x14ac:dyDescent="0.35">
      <c r="B10" s="125" t="s">
        <v>72</v>
      </c>
    </row>
    <row r="11" spans="2:4" x14ac:dyDescent="0.35">
      <c r="B11" s="125" t="s">
        <v>105</v>
      </c>
    </row>
    <row r="17" spans="8:8" x14ac:dyDescent="0.35">
      <c r="H17" s="30"/>
    </row>
  </sheetData>
  <hyperlinks>
    <hyperlink ref="B6" location="'KM1'!A1" display="KM1 - INFORMAÇÕES QUANTITATIVAS SOBRE OS REQUERIMENTOS PRUDENCIAIS"/>
    <hyperlink ref="B7" location="'OV1'!A1" display="OV1 - VISÃO GERAL DOS ATIVOS PONDERADOS PELO RISCO (RWA)"/>
    <hyperlink ref="B8" location="'MR1'!A1" display="MR1 - ABORDAGEM PADRONIZADA - FATORES DE RISCO ASSOCIADOS AO RISCO DE MERCADO"/>
    <hyperlink ref="B9" location="'CR1'!A1" display="CRI1 - QUALIDADE CREDITÍCIA DAS EXPOSIÇÕES"/>
    <hyperlink ref="B10" location="'CR2'!A1" display="CR2 - MUDANÇAS NO ESTOQUE DE OPERAÇÕES EM CURSO ANORMAL"/>
    <hyperlink ref="B11" location="IRRBB1!A1" display="IRRBB1 - INFORMAÇÕES QUANTITATIVAS SOBRE O IRRBB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J37"/>
  <sheetViews>
    <sheetView showGridLines="0" showRowColHeaders="0" zoomScaleNormal="100" workbookViewId="0"/>
  </sheetViews>
  <sheetFormatPr defaultColWidth="9.1796875" defaultRowHeight="12.5" x14ac:dyDescent="0.25"/>
  <cols>
    <col min="1" max="1" width="3.7265625" style="1" customWidth="1"/>
    <col min="2" max="2" width="68.453125" style="1" bestFit="1" customWidth="1"/>
    <col min="3" max="3" width="20" style="1" customWidth="1"/>
    <col min="4" max="4" width="16.7265625" style="1" customWidth="1"/>
    <col min="5" max="7" width="16.453125" style="1" bestFit="1" customWidth="1"/>
    <col min="8" max="16384" width="9.1796875" style="1"/>
  </cols>
  <sheetData>
    <row r="2" spans="2:10" ht="14.5" x14ac:dyDescent="0.35">
      <c r="B2" s="42"/>
      <c r="C2" s="40" t="s">
        <v>65</v>
      </c>
      <c r="F2" s="31" t="s">
        <v>67</v>
      </c>
    </row>
    <row r="5" spans="2:10" x14ac:dyDescent="0.25">
      <c r="B5" s="2"/>
      <c r="C5" s="3"/>
      <c r="D5" s="3"/>
      <c r="E5" s="3"/>
      <c r="F5" s="3"/>
      <c r="G5" s="3"/>
    </row>
    <row r="6" spans="2:10" ht="13" x14ac:dyDescent="0.3">
      <c r="B6" s="2" t="s">
        <v>0</v>
      </c>
      <c r="C6" s="41">
        <v>45291</v>
      </c>
      <c r="D6" s="41">
        <v>45199</v>
      </c>
      <c r="E6" s="41">
        <v>45107</v>
      </c>
      <c r="F6" s="41">
        <v>45016</v>
      </c>
      <c r="G6" s="41">
        <v>44926</v>
      </c>
    </row>
    <row r="7" spans="2:10" ht="14.5" x14ac:dyDescent="0.25">
      <c r="B7" s="4" t="s">
        <v>1</v>
      </c>
      <c r="C7" s="63"/>
      <c r="D7" s="63"/>
      <c r="E7" s="4"/>
      <c r="F7" s="4"/>
      <c r="G7" s="4"/>
    </row>
    <row r="8" spans="2:10" x14ac:dyDescent="0.25">
      <c r="B8" s="5" t="s">
        <v>2</v>
      </c>
      <c r="C8" s="46">
        <v>2368.2579999999998</v>
      </c>
      <c r="D8" s="46">
        <v>2303.2472948300001</v>
      </c>
      <c r="E8" s="52">
        <v>2294.5725380099998</v>
      </c>
      <c r="F8" s="52">
        <v>2399.66588933</v>
      </c>
      <c r="G8" s="52">
        <v>2392.8038378299998</v>
      </c>
      <c r="H8" s="72"/>
      <c r="I8" s="72"/>
      <c r="J8" s="72"/>
    </row>
    <row r="9" spans="2:10" x14ac:dyDescent="0.25">
      <c r="B9" s="5" t="s">
        <v>3</v>
      </c>
      <c r="C9" s="46">
        <v>2368.2579999999998</v>
      </c>
      <c r="D9" s="46">
        <v>2303.2472948300001</v>
      </c>
      <c r="E9" s="52">
        <v>2294.5725380099998</v>
      </c>
      <c r="F9" s="52">
        <v>2399.66588933</v>
      </c>
      <c r="G9" s="52">
        <v>2392.8038378299998</v>
      </c>
      <c r="H9" s="73"/>
    </row>
    <row r="10" spans="2:10" x14ac:dyDescent="0.25">
      <c r="B10" s="5" t="s">
        <v>4</v>
      </c>
      <c r="C10" s="46">
        <v>2368.2579999999998</v>
      </c>
      <c r="D10" s="46">
        <v>2303.2472948300001</v>
      </c>
      <c r="E10" s="52">
        <v>2294.5725380099998</v>
      </c>
      <c r="F10" s="52">
        <v>2399.66588933</v>
      </c>
      <c r="G10" s="52">
        <v>2392.8038378299998</v>
      </c>
    </row>
    <row r="11" spans="2:10" x14ac:dyDescent="0.25">
      <c r="B11" s="5" t="s">
        <v>5</v>
      </c>
      <c r="C11" s="64"/>
      <c r="D11" s="64" t="s">
        <v>69</v>
      </c>
      <c r="E11" s="44" t="s">
        <v>69</v>
      </c>
      <c r="F11" s="44" t="s">
        <v>69</v>
      </c>
      <c r="G11" s="44" t="s">
        <v>69</v>
      </c>
    </row>
    <row r="12" spans="2:10" x14ac:dyDescent="0.25">
      <c r="B12" s="5" t="s">
        <v>6</v>
      </c>
      <c r="C12" s="64"/>
      <c r="D12" s="64" t="s">
        <v>69</v>
      </c>
      <c r="E12" s="44" t="s">
        <v>69</v>
      </c>
      <c r="F12" s="44" t="s">
        <v>69</v>
      </c>
      <c r="G12" s="44" t="s">
        <v>69</v>
      </c>
    </row>
    <row r="13" spans="2:10" ht="13.5" thickBot="1" x14ac:dyDescent="0.35">
      <c r="B13" s="6" t="s">
        <v>7</v>
      </c>
      <c r="C13" s="45"/>
      <c r="D13" s="45"/>
      <c r="E13" s="45"/>
      <c r="F13" s="45"/>
      <c r="G13" s="45"/>
    </row>
    <row r="14" spans="2:10" x14ac:dyDescent="0.25">
      <c r="B14" s="7" t="s">
        <v>8</v>
      </c>
      <c r="C14" s="46">
        <v>14734.599127760001</v>
      </c>
      <c r="D14" s="46">
        <v>13881.1742672</v>
      </c>
      <c r="E14" s="46">
        <v>15093.29177815</v>
      </c>
      <c r="F14" s="46">
        <v>14628.179980659999</v>
      </c>
      <c r="G14" s="46">
        <v>14616.847455373178</v>
      </c>
    </row>
    <row r="15" spans="2:10" ht="13.5" thickBot="1" x14ac:dyDescent="0.35">
      <c r="B15" s="6" t="s">
        <v>9</v>
      </c>
      <c r="C15" s="45"/>
      <c r="D15" s="45"/>
      <c r="E15" s="45"/>
      <c r="F15" s="45"/>
      <c r="G15" s="45"/>
    </row>
    <row r="16" spans="2:10" x14ac:dyDescent="0.25">
      <c r="B16" s="8" t="s">
        <v>10</v>
      </c>
      <c r="C16" s="48">
        <v>0.16072769482124555</v>
      </c>
      <c r="D16" s="48">
        <v>0.16592596926560974</v>
      </c>
      <c r="E16" s="48">
        <v>0.15202598424101013</v>
      </c>
      <c r="F16" s="48">
        <v>0.16404405008022951</v>
      </c>
      <c r="G16" s="48">
        <v>0.16370177257000798</v>
      </c>
      <c r="H16" s="54"/>
      <c r="I16" s="54"/>
      <c r="J16" s="54"/>
    </row>
    <row r="17" spans="2:9" x14ac:dyDescent="0.25">
      <c r="B17" s="8" t="s">
        <v>11</v>
      </c>
      <c r="C17" s="48">
        <v>0.16072769482124555</v>
      </c>
      <c r="D17" s="48">
        <v>0.16592596926560974</v>
      </c>
      <c r="E17" s="48">
        <v>0.15202598424101013</v>
      </c>
      <c r="F17" s="48">
        <v>0.16404405008022951</v>
      </c>
      <c r="G17" s="48">
        <v>0.16370177257000798</v>
      </c>
    </row>
    <row r="18" spans="2:9" x14ac:dyDescent="0.25">
      <c r="B18" s="8" t="s">
        <v>12</v>
      </c>
      <c r="C18" s="48">
        <v>0.16072769482124555</v>
      </c>
      <c r="D18" s="48">
        <v>0.16592596926560974</v>
      </c>
      <c r="E18" s="48">
        <v>0.15202598424101013</v>
      </c>
      <c r="F18" s="48">
        <v>0.16404405008022951</v>
      </c>
      <c r="G18" s="48">
        <v>0.16370177257000798</v>
      </c>
    </row>
    <row r="19" spans="2:9" ht="26.5" thickBot="1" x14ac:dyDescent="0.35">
      <c r="B19" s="74" t="s">
        <v>13</v>
      </c>
      <c r="C19" s="88"/>
      <c r="D19" s="45"/>
      <c r="E19" s="45"/>
      <c r="F19" s="45"/>
      <c r="G19" s="45"/>
    </row>
    <row r="20" spans="2:9" x14ac:dyDescent="0.25">
      <c r="B20" s="8" t="s">
        <v>14</v>
      </c>
      <c r="C20" s="49">
        <v>2.5000000000000001E-2</v>
      </c>
      <c r="D20" s="49">
        <v>2.5000000000000001E-2</v>
      </c>
      <c r="E20" s="49">
        <v>2.5000000000000001E-2</v>
      </c>
      <c r="F20" s="49">
        <v>2.5000000000000001E-2</v>
      </c>
      <c r="G20" s="49">
        <v>2.5000000000000001E-2</v>
      </c>
    </row>
    <row r="21" spans="2:9" x14ac:dyDescent="0.25">
      <c r="B21" s="8" t="s">
        <v>15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2:9" x14ac:dyDescent="0.25">
      <c r="B22" s="9" t="s">
        <v>16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2:9" x14ac:dyDescent="0.25">
      <c r="B23" s="8" t="s">
        <v>17</v>
      </c>
      <c r="C23" s="48">
        <f>C20+C21+C22</f>
        <v>2.5000000000000001E-2</v>
      </c>
      <c r="D23" s="48">
        <f>D20+D21+D22</f>
        <v>2.5000000000000001E-2</v>
      </c>
      <c r="E23" s="48">
        <f>E20+E21+E22</f>
        <v>2.5000000000000001E-2</v>
      </c>
      <c r="F23" s="48">
        <f>F20+F21+F22</f>
        <v>2.5000000000000001E-2</v>
      </c>
      <c r="G23" s="48">
        <v>2.5000000000000001E-2</v>
      </c>
      <c r="I23" s="55"/>
    </row>
    <row r="24" spans="2:9" x14ac:dyDescent="0.25">
      <c r="B24" s="8" t="s">
        <v>18</v>
      </c>
      <c r="C24" s="50">
        <f>C16-(4.5%+1.5%+1.25%)</f>
        <v>8.8227694821245553E-2</v>
      </c>
      <c r="D24" s="50">
        <f>D16-(4.5%+1.5%+1.25%)</f>
        <v>9.342596926560974E-2</v>
      </c>
      <c r="E24" s="50">
        <f>E16-(4.5%+1.5%+1.25%)</f>
        <v>7.9525984241010136E-2</v>
      </c>
      <c r="F24" s="50">
        <f>F16-(4.5%+1.5%+1.25%)</f>
        <v>9.1544050080229519E-2</v>
      </c>
      <c r="G24" s="50">
        <v>8.3701772570007979E-2</v>
      </c>
      <c r="H24" s="54"/>
    </row>
    <row r="25" spans="2:9" ht="13.5" thickBot="1" x14ac:dyDescent="0.35">
      <c r="B25" s="6" t="s">
        <v>19</v>
      </c>
      <c r="C25" s="45"/>
      <c r="D25" s="45"/>
      <c r="E25" s="45"/>
      <c r="F25" s="45"/>
      <c r="G25" s="45"/>
    </row>
    <row r="26" spans="2:9" x14ac:dyDescent="0.25">
      <c r="B26" s="8" t="s">
        <v>20</v>
      </c>
      <c r="C26" s="46">
        <v>20937.980759210001</v>
      </c>
      <c r="D26" s="46">
        <v>19639</v>
      </c>
      <c r="E26" s="46">
        <v>19184.191402519999</v>
      </c>
      <c r="F26" s="46">
        <v>18441.959397710001</v>
      </c>
      <c r="G26" s="46">
        <v>18641.27448774</v>
      </c>
    </row>
    <row r="27" spans="2:9" x14ac:dyDescent="0.25">
      <c r="B27" s="8" t="s">
        <v>21</v>
      </c>
      <c r="C27" s="48">
        <v>0.11310000000000001</v>
      </c>
      <c r="D27" s="48">
        <v>0.1173</v>
      </c>
      <c r="E27" s="48">
        <v>0.1196</v>
      </c>
      <c r="F27" s="48">
        <v>0.13009999999999999</v>
      </c>
      <c r="G27" s="48">
        <v>0.12836052810679333</v>
      </c>
    </row>
    <row r="28" spans="2:9" ht="13.5" thickBot="1" x14ac:dyDescent="0.35">
      <c r="B28" s="6"/>
      <c r="C28" s="45"/>
      <c r="D28" s="45"/>
      <c r="E28" s="45"/>
      <c r="F28" s="45"/>
      <c r="G28" s="45"/>
    </row>
    <row r="29" spans="2:9" x14ac:dyDescent="0.25">
      <c r="B29" s="8" t="s">
        <v>22</v>
      </c>
      <c r="C29" s="51" t="s">
        <v>23</v>
      </c>
      <c r="D29" s="51" t="s">
        <v>23</v>
      </c>
      <c r="E29" s="51" t="s">
        <v>23</v>
      </c>
      <c r="F29" s="51" t="s">
        <v>23</v>
      </c>
      <c r="G29" s="51" t="s">
        <v>23</v>
      </c>
    </row>
    <row r="30" spans="2:9" x14ac:dyDescent="0.25">
      <c r="B30" s="8" t="s">
        <v>24</v>
      </c>
      <c r="C30" s="51" t="s">
        <v>23</v>
      </c>
      <c r="D30" s="51" t="s">
        <v>23</v>
      </c>
      <c r="E30" s="51" t="s">
        <v>23</v>
      </c>
      <c r="F30" s="51" t="s">
        <v>23</v>
      </c>
      <c r="G30" s="51" t="s">
        <v>23</v>
      </c>
    </row>
    <row r="31" spans="2:9" x14ac:dyDescent="0.25">
      <c r="B31" s="8" t="s">
        <v>25</v>
      </c>
      <c r="C31" s="51" t="s">
        <v>23</v>
      </c>
      <c r="D31" s="51" t="s">
        <v>23</v>
      </c>
      <c r="E31" s="51" t="s">
        <v>23</v>
      </c>
      <c r="F31" s="51" t="s">
        <v>23</v>
      </c>
      <c r="G31" s="51" t="s">
        <v>23</v>
      </c>
    </row>
    <row r="32" spans="2:9" ht="13.5" thickBot="1" x14ac:dyDescent="0.35">
      <c r="B32" s="6" t="s">
        <v>26</v>
      </c>
      <c r="C32" s="45"/>
      <c r="D32" s="45"/>
      <c r="E32" s="45"/>
      <c r="F32" s="45"/>
      <c r="G32" s="45"/>
    </row>
    <row r="33" spans="2:7" x14ac:dyDescent="0.25">
      <c r="B33" s="8" t="s">
        <v>27</v>
      </c>
      <c r="C33" s="51" t="s">
        <v>23</v>
      </c>
      <c r="D33" s="51" t="s">
        <v>23</v>
      </c>
      <c r="E33" s="51" t="s">
        <v>23</v>
      </c>
      <c r="F33" s="51" t="s">
        <v>23</v>
      </c>
      <c r="G33" s="51" t="s">
        <v>23</v>
      </c>
    </row>
    <row r="34" spans="2:7" x14ac:dyDescent="0.25">
      <c r="B34" s="8" t="s">
        <v>28</v>
      </c>
      <c r="C34" s="51" t="s">
        <v>23</v>
      </c>
      <c r="D34" s="51" t="s">
        <v>23</v>
      </c>
      <c r="E34" s="51" t="s">
        <v>23</v>
      </c>
      <c r="F34" s="51" t="s">
        <v>23</v>
      </c>
      <c r="G34" s="51" t="s">
        <v>23</v>
      </c>
    </row>
    <row r="35" spans="2:7" x14ac:dyDescent="0.25">
      <c r="B35" s="8" t="s">
        <v>29</v>
      </c>
      <c r="C35" s="51" t="s">
        <v>23</v>
      </c>
      <c r="D35" s="51" t="s">
        <v>23</v>
      </c>
      <c r="E35" s="51" t="s">
        <v>23</v>
      </c>
      <c r="F35" s="51" t="s">
        <v>23</v>
      </c>
      <c r="G35" s="51" t="s">
        <v>23</v>
      </c>
    </row>
    <row r="36" spans="2:7" x14ac:dyDescent="0.25">
      <c r="E36" s="2"/>
      <c r="F36" s="2"/>
      <c r="G36" s="2"/>
    </row>
    <row r="37" spans="2:7" x14ac:dyDescent="0.25">
      <c r="B37" s="2" t="s">
        <v>30</v>
      </c>
      <c r="C37" s="2"/>
      <c r="D37" s="2"/>
    </row>
  </sheetData>
  <hyperlinks>
    <hyperlink ref="F2" location="Índice!A1" display="Voltar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I30"/>
  <sheetViews>
    <sheetView showGridLines="0" showRowColHeaders="0" zoomScaleNormal="100" workbookViewId="0"/>
  </sheetViews>
  <sheetFormatPr defaultRowHeight="14.5" x14ac:dyDescent="0.35"/>
  <cols>
    <col min="1" max="2" width="2.81640625" customWidth="1"/>
    <col min="3" max="3" width="80.7265625" customWidth="1"/>
    <col min="4" max="6" width="16.1796875" customWidth="1"/>
    <col min="7" max="7" width="11.26953125" bestFit="1" customWidth="1"/>
    <col min="9" max="9" width="17.54296875" bestFit="1" customWidth="1"/>
  </cols>
  <sheetData>
    <row r="2" spans="2:9" x14ac:dyDescent="0.35">
      <c r="C2" s="43" t="s">
        <v>66</v>
      </c>
      <c r="F2" s="31" t="s">
        <v>67</v>
      </c>
    </row>
    <row r="4" spans="2:9" x14ac:dyDescent="0.35">
      <c r="B4" s="1"/>
      <c r="C4" s="11"/>
      <c r="D4" s="90"/>
      <c r="E4" s="90"/>
      <c r="F4" s="32"/>
    </row>
    <row r="5" spans="2:9" ht="26.5" x14ac:dyDescent="0.35">
      <c r="B5" s="1"/>
      <c r="C5" s="11"/>
      <c r="D5" s="90" t="s">
        <v>31</v>
      </c>
      <c r="E5" s="90"/>
      <c r="F5" s="32" t="s">
        <v>32</v>
      </c>
    </row>
    <row r="6" spans="2:9" x14ac:dyDescent="0.35">
      <c r="B6" s="11"/>
      <c r="C6" s="39" t="s">
        <v>0</v>
      </c>
      <c r="D6" s="57">
        <v>45291</v>
      </c>
      <c r="E6" s="57">
        <v>45199</v>
      </c>
      <c r="F6" s="57">
        <v>45291</v>
      </c>
      <c r="G6" s="38"/>
    </row>
    <row r="7" spans="2:9" x14ac:dyDescent="0.35">
      <c r="B7" s="11"/>
      <c r="C7" s="12" t="s">
        <v>33</v>
      </c>
      <c r="D7" s="65">
        <v>13468.480225249999</v>
      </c>
      <c r="E7" s="65">
        <v>12614.20683753</v>
      </c>
      <c r="F7" s="58">
        <v>1415.8298532776998</v>
      </c>
      <c r="G7" s="89"/>
      <c r="H7" s="53"/>
    </row>
    <row r="8" spans="2:9" x14ac:dyDescent="0.35">
      <c r="B8" s="11"/>
      <c r="C8" s="8" t="s">
        <v>34</v>
      </c>
      <c r="D8" s="66">
        <f>D7-D18</f>
        <v>13396.530744739999</v>
      </c>
      <c r="E8" s="66">
        <v>12569.71257046</v>
      </c>
      <c r="F8" s="59">
        <v>1406.6357281976998</v>
      </c>
      <c r="G8" s="89"/>
      <c r="H8" s="53"/>
    </row>
    <row r="9" spans="2:9" x14ac:dyDescent="0.35">
      <c r="B9" s="14"/>
      <c r="C9" s="8" t="s">
        <v>35</v>
      </c>
      <c r="D9" s="66">
        <v>0</v>
      </c>
      <c r="E9" s="66">
        <v>0</v>
      </c>
      <c r="F9" s="59">
        <v>0</v>
      </c>
      <c r="G9" s="38"/>
    </row>
    <row r="10" spans="2:9" x14ac:dyDescent="0.35">
      <c r="B10" s="16"/>
      <c r="C10" s="15" t="s">
        <v>36</v>
      </c>
      <c r="D10" s="66" t="s">
        <v>23</v>
      </c>
      <c r="E10" s="66" t="s">
        <v>23</v>
      </c>
      <c r="F10" s="59" t="s">
        <v>23</v>
      </c>
      <c r="G10" s="38"/>
      <c r="I10" s="70"/>
    </row>
    <row r="11" spans="2:9" x14ac:dyDescent="0.35">
      <c r="B11" s="11"/>
      <c r="C11" s="8" t="s">
        <v>37</v>
      </c>
      <c r="D11" s="66" t="s">
        <v>23</v>
      </c>
      <c r="E11" s="66" t="s">
        <v>23</v>
      </c>
      <c r="F11" s="59" t="s">
        <v>23</v>
      </c>
      <c r="G11" s="38"/>
    </row>
    <row r="12" spans="2:9" x14ac:dyDescent="0.35">
      <c r="B12" s="14"/>
      <c r="C12" s="8" t="s">
        <v>38</v>
      </c>
      <c r="D12" s="66" t="s">
        <v>23</v>
      </c>
      <c r="E12" s="66" t="s">
        <v>23</v>
      </c>
      <c r="F12" s="59" t="s">
        <v>23</v>
      </c>
      <c r="G12" s="38"/>
    </row>
    <row r="13" spans="2:9" ht="26" x14ac:dyDescent="0.35">
      <c r="B13" s="11"/>
      <c r="C13" s="17" t="s">
        <v>39</v>
      </c>
      <c r="D13" s="66">
        <v>0</v>
      </c>
      <c r="E13" s="66">
        <v>0</v>
      </c>
      <c r="F13" s="59">
        <v>0</v>
      </c>
      <c r="G13" s="38"/>
    </row>
    <row r="14" spans="2:9" ht="15" customHeight="1" x14ac:dyDescent="0.35">
      <c r="B14" s="14"/>
      <c r="C14" s="8" t="s">
        <v>40</v>
      </c>
      <c r="D14" s="66">
        <v>0</v>
      </c>
      <c r="E14" s="66">
        <v>0</v>
      </c>
      <c r="F14" s="59">
        <v>0</v>
      </c>
      <c r="G14" s="38"/>
    </row>
    <row r="15" spans="2:9" x14ac:dyDescent="0.35">
      <c r="B15" s="11"/>
      <c r="C15" s="15" t="s">
        <v>41</v>
      </c>
      <c r="D15" s="66">
        <v>0</v>
      </c>
      <c r="E15" s="66">
        <v>0</v>
      </c>
      <c r="F15" s="59">
        <v>0</v>
      </c>
      <c r="G15" s="38"/>
    </row>
    <row r="16" spans="2:9" x14ac:dyDescent="0.35">
      <c r="B16" s="14"/>
      <c r="C16" s="8" t="s">
        <v>42</v>
      </c>
      <c r="D16" s="66">
        <v>0</v>
      </c>
      <c r="E16" s="66">
        <v>0</v>
      </c>
      <c r="F16" s="59">
        <v>0</v>
      </c>
      <c r="G16" s="38"/>
    </row>
    <row r="17" spans="2:8" x14ac:dyDescent="0.35">
      <c r="B17" s="11"/>
      <c r="C17" s="18" t="s">
        <v>43</v>
      </c>
      <c r="D17" s="67">
        <v>0</v>
      </c>
      <c r="E17" s="67">
        <v>0</v>
      </c>
      <c r="F17" s="59">
        <v>0</v>
      </c>
      <c r="G17" s="38"/>
    </row>
    <row r="18" spans="2:8" x14ac:dyDescent="0.35">
      <c r="B18" s="11"/>
      <c r="C18" s="19" t="s">
        <v>44</v>
      </c>
      <c r="D18" s="68">
        <v>71.949480510000001</v>
      </c>
      <c r="E18" s="68">
        <v>44.494267069999999</v>
      </c>
      <c r="F18" s="60">
        <v>7.5546954535499999</v>
      </c>
      <c r="G18" s="89"/>
    </row>
    <row r="19" spans="2:8" x14ac:dyDescent="0.35">
      <c r="B19" s="11"/>
      <c r="C19" s="20" t="s">
        <v>45</v>
      </c>
      <c r="D19" s="65">
        <v>43.781548000000001</v>
      </c>
      <c r="E19" s="65">
        <v>44.630075314812601</v>
      </c>
      <c r="F19" s="58">
        <v>4.5970625399999996</v>
      </c>
      <c r="G19" s="89"/>
      <c r="H19" s="56"/>
    </row>
    <row r="20" spans="2:8" x14ac:dyDescent="0.35">
      <c r="B20" s="11"/>
      <c r="C20" s="8" t="s">
        <v>46</v>
      </c>
      <c r="D20" s="66">
        <v>43.781548000000001</v>
      </c>
      <c r="E20" s="66">
        <v>44.630075314812601</v>
      </c>
      <c r="F20" s="59">
        <v>4.5970625399999996</v>
      </c>
      <c r="G20" s="89"/>
    </row>
    <row r="21" spans="2:8" x14ac:dyDescent="0.35">
      <c r="B21" s="11"/>
      <c r="C21" s="19" t="s">
        <v>47</v>
      </c>
      <c r="D21" s="68">
        <v>0</v>
      </c>
      <c r="E21" s="68">
        <v>0</v>
      </c>
      <c r="F21" s="60">
        <v>0</v>
      </c>
      <c r="G21" s="38"/>
    </row>
    <row r="22" spans="2:8" x14ac:dyDescent="0.35">
      <c r="B22" s="11"/>
      <c r="C22" s="20" t="s">
        <v>48</v>
      </c>
      <c r="D22" s="65">
        <v>1222.3373545100001</v>
      </c>
      <c r="E22" s="65">
        <v>1222.3373545100001</v>
      </c>
      <c r="F22" s="58">
        <v>128.34542222355</v>
      </c>
      <c r="G22" s="89"/>
    </row>
    <row r="23" spans="2:8" ht="15" thickBot="1" x14ac:dyDescent="0.4">
      <c r="C23" s="21" t="s">
        <v>68</v>
      </c>
      <c r="D23" s="69">
        <f>SUM(D8,D18,D20,D22)</f>
        <v>14734.599127760001</v>
      </c>
      <c r="E23" s="69">
        <v>13881.174267354814</v>
      </c>
      <c r="F23" s="61">
        <v>1548.7723380412499</v>
      </c>
      <c r="G23" s="89"/>
    </row>
    <row r="24" spans="2:8" x14ac:dyDescent="0.35">
      <c r="C24" s="2" t="s">
        <v>30</v>
      </c>
      <c r="E24" s="53"/>
    </row>
    <row r="25" spans="2:8" x14ac:dyDescent="0.35">
      <c r="B25" s="10"/>
    </row>
    <row r="30" spans="2:8" ht="16.5" customHeight="1" x14ac:dyDescent="0.35"/>
  </sheetData>
  <mergeCells count="2">
    <mergeCell ref="D4:E4"/>
    <mergeCell ref="D5:E5"/>
  </mergeCells>
  <hyperlinks>
    <hyperlink ref="F2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M24"/>
  <sheetViews>
    <sheetView showGridLines="0" showRowColHeaders="0" zoomScaleNormal="100" workbookViewId="0"/>
  </sheetViews>
  <sheetFormatPr defaultRowHeight="14.5" x14ac:dyDescent="0.35"/>
  <cols>
    <col min="1" max="2" width="2.81640625" customWidth="1"/>
    <col min="9" max="9" width="10.7265625" bestFit="1" customWidth="1"/>
    <col min="10" max="10" width="11.54296875" bestFit="1" customWidth="1"/>
    <col min="12" max="12" width="13.7265625" bestFit="1" customWidth="1"/>
  </cols>
  <sheetData>
    <row r="2" spans="2:13" x14ac:dyDescent="0.35">
      <c r="B2" s="10" t="s">
        <v>49</v>
      </c>
      <c r="M2" s="31" t="s">
        <v>67</v>
      </c>
    </row>
    <row r="5" spans="2:13" x14ac:dyDescent="0.35">
      <c r="B5" s="23"/>
      <c r="C5" s="33"/>
      <c r="D5" s="34"/>
      <c r="E5" s="34"/>
      <c r="F5" s="34"/>
      <c r="G5" s="34"/>
      <c r="H5" s="34"/>
      <c r="I5" s="91">
        <v>45291</v>
      </c>
      <c r="J5" s="91"/>
    </row>
    <row r="6" spans="2:13" ht="15.5" thickBot="1" x14ac:dyDescent="0.45">
      <c r="C6" s="95" t="s">
        <v>50</v>
      </c>
      <c r="D6" s="95"/>
      <c r="E6" s="95"/>
      <c r="F6" s="95"/>
      <c r="G6" s="95"/>
      <c r="H6" s="95"/>
      <c r="I6" s="95"/>
      <c r="J6" s="24" t="s">
        <v>51</v>
      </c>
    </row>
    <row r="7" spans="2:13" x14ac:dyDescent="0.35">
      <c r="B7" s="25"/>
      <c r="C7" s="92" t="s">
        <v>52</v>
      </c>
      <c r="D7" s="92"/>
      <c r="E7" s="92"/>
      <c r="F7" s="92"/>
      <c r="G7" s="92"/>
      <c r="H7" s="92"/>
      <c r="I7" s="35"/>
      <c r="J7" s="13">
        <v>0</v>
      </c>
    </row>
    <row r="8" spans="2:13" x14ac:dyDescent="0.35">
      <c r="B8" s="25"/>
      <c r="C8" s="92" t="s">
        <v>53</v>
      </c>
      <c r="D8" s="92"/>
      <c r="E8" s="92"/>
      <c r="F8" s="92"/>
      <c r="G8" s="92"/>
      <c r="H8" s="92"/>
      <c r="I8" s="35"/>
      <c r="J8" s="13">
        <v>0</v>
      </c>
    </row>
    <row r="9" spans="2:13" x14ac:dyDescent="0.35">
      <c r="B9" s="25"/>
      <c r="C9" s="92" t="s">
        <v>54</v>
      </c>
      <c r="D9" s="92"/>
      <c r="E9" s="92"/>
      <c r="F9" s="92"/>
      <c r="G9" s="92"/>
      <c r="H9" s="92"/>
      <c r="I9" s="35"/>
      <c r="J9" s="13">
        <v>0</v>
      </c>
    </row>
    <row r="10" spans="2:13" x14ac:dyDescent="0.35">
      <c r="B10" s="25"/>
      <c r="C10" s="92" t="s">
        <v>55</v>
      </c>
      <c r="D10" s="92"/>
      <c r="E10" s="92"/>
      <c r="F10" s="92"/>
      <c r="G10" s="92"/>
      <c r="H10" s="92"/>
      <c r="I10" s="35"/>
      <c r="J10" s="13">
        <v>0</v>
      </c>
    </row>
    <row r="11" spans="2:13" x14ac:dyDescent="0.35">
      <c r="B11" s="25"/>
      <c r="C11" s="92" t="s">
        <v>56</v>
      </c>
      <c r="D11" s="92"/>
      <c r="E11" s="92"/>
      <c r="F11" s="92"/>
      <c r="G11" s="92"/>
      <c r="H11" s="92"/>
      <c r="I11" s="35"/>
      <c r="J11" s="13">
        <v>0</v>
      </c>
    </row>
    <row r="12" spans="2:13" x14ac:dyDescent="0.35">
      <c r="B12" s="23"/>
      <c r="C12" s="92" t="s">
        <v>57</v>
      </c>
      <c r="D12" s="92"/>
      <c r="E12" s="92"/>
      <c r="F12" s="92"/>
      <c r="G12" s="92"/>
      <c r="H12" s="92"/>
      <c r="I12" s="35"/>
      <c r="J12" s="13">
        <v>0</v>
      </c>
    </row>
    <row r="13" spans="2:13" x14ac:dyDescent="0.35">
      <c r="B13" s="23"/>
      <c r="C13" s="92" t="s">
        <v>58</v>
      </c>
      <c r="D13" s="92"/>
      <c r="E13" s="92"/>
      <c r="F13" s="92"/>
      <c r="G13" s="92"/>
      <c r="H13" s="92"/>
      <c r="I13" s="35"/>
      <c r="J13" s="66">
        <v>31844026.661408164</v>
      </c>
    </row>
    <row r="14" spans="2:13" x14ac:dyDescent="0.35">
      <c r="B14" s="23"/>
      <c r="C14" s="93" t="s">
        <v>59</v>
      </c>
      <c r="D14" s="93"/>
      <c r="E14" s="93"/>
      <c r="F14" s="93"/>
      <c r="G14" s="93"/>
      <c r="H14" s="93"/>
      <c r="I14" s="36"/>
      <c r="J14" s="68">
        <v>11937521.25</v>
      </c>
      <c r="L14" s="71"/>
    </row>
    <row r="15" spans="2:13" ht="15" thickBot="1" x14ac:dyDescent="0.4">
      <c r="B15" s="23"/>
      <c r="C15" s="94" t="s">
        <v>60</v>
      </c>
      <c r="D15" s="94"/>
      <c r="E15" s="94"/>
      <c r="F15" s="94"/>
      <c r="G15" s="94"/>
      <c r="H15" s="94"/>
      <c r="I15" s="37"/>
      <c r="J15" s="26">
        <f>J13+J14</f>
        <v>43781547.911408164</v>
      </c>
    </row>
    <row r="21" spans="2:2" x14ac:dyDescent="0.35">
      <c r="B21" s="22"/>
    </row>
    <row r="22" spans="2:2" x14ac:dyDescent="0.35">
      <c r="B22" s="22"/>
    </row>
    <row r="23" spans="2:2" x14ac:dyDescent="0.35">
      <c r="B23" s="22"/>
    </row>
    <row r="24" spans="2:2" x14ac:dyDescent="0.35">
      <c r="B24" s="22"/>
    </row>
  </sheetData>
  <mergeCells count="11">
    <mergeCell ref="I5:J5"/>
    <mergeCell ref="C12:H12"/>
    <mergeCell ref="C13:H13"/>
    <mergeCell ref="C14:H14"/>
    <mergeCell ref="C15:H15"/>
    <mergeCell ref="C6:I6"/>
    <mergeCell ref="C7:H7"/>
    <mergeCell ref="C8:H8"/>
    <mergeCell ref="C9:H9"/>
    <mergeCell ref="C10:H10"/>
    <mergeCell ref="C11:H11"/>
  </mergeCells>
  <hyperlinks>
    <hyperlink ref="M2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K24"/>
  <sheetViews>
    <sheetView showGridLines="0" showRowColHeaders="0" zoomScaleNormal="100" workbookViewId="0"/>
  </sheetViews>
  <sheetFormatPr defaultRowHeight="14.5" x14ac:dyDescent="0.35"/>
  <cols>
    <col min="1" max="2" width="2.81640625" customWidth="1"/>
    <col min="7" max="7" width="13.26953125" customWidth="1"/>
    <col min="8" max="8" width="21.26953125" customWidth="1"/>
    <col min="9" max="9" width="18.1796875" customWidth="1"/>
    <col min="10" max="10" width="18" customWidth="1"/>
    <col min="11" max="11" width="15.26953125" bestFit="1" customWidth="1"/>
  </cols>
  <sheetData>
    <row r="1" spans="1:11" x14ac:dyDescent="0.35">
      <c r="A1" s="27"/>
    </row>
    <row r="2" spans="1:11" x14ac:dyDescent="0.35">
      <c r="B2" s="10" t="s">
        <v>73</v>
      </c>
      <c r="K2" s="31" t="s">
        <v>67</v>
      </c>
    </row>
    <row r="5" spans="1:11" ht="15" customHeight="1" x14ac:dyDescent="0.35">
      <c r="B5" s="23"/>
      <c r="H5" s="99" t="s">
        <v>74</v>
      </c>
      <c r="I5" s="100"/>
      <c r="J5" s="101" t="s">
        <v>75</v>
      </c>
      <c r="K5" s="101" t="s">
        <v>76</v>
      </c>
    </row>
    <row r="6" spans="1:11" ht="15" customHeight="1" x14ac:dyDescent="0.35">
      <c r="H6" s="104" t="s">
        <v>77</v>
      </c>
      <c r="I6" s="107" t="s">
        <v>78</v>
      </c>
      <c r="J6" s="102"/>
      <c r="K6" s="102"/>
    </row>
    <row r="7" spans="1:11" ht="15" customHeight="1" x14ac:dyDescent="0.35">
      <c r="B7" s="25"/>
      <c r="H7" s="105"/>
      <c r="I7" s="108"/>
      <c r="J7" s="102"/>
      <c r="K7" s="102"/>
    </row>
    <row r="8" spans="1:11" x14ac:dyDescent="0.35">
      <c r="B8" s="25"/>
      <c r="H8" s="105"/>
      <c r="I8" s="108"/>
      <c r="J8" s="102"/>
      <c r="K8" s="102"/>
    </row>
    <row r="9" spans="1:11" x14ac:dyDescent="0.35">
      <c r="B9" s="25"/>
      <c r="H9" s="106"/>
      <c r="I9" s="109"/>
      <c r="J9" s="103"/>
      <c r="K9" s="103"/>
    </row>
    <row r="10" spans="1:11" x14ac:dyDescent="0.35">
      <c r="B10" s="25"/>
      <c r="C10" s="96" t="s">
        <v>79</v>
      </c>
      <c r="D10" s="97"/>
      <c r="E10" s="97"/>
      <c r="F10" s="97"/>
      <c r="G10" s="98"/>
      <c r="H10" s="75">
        <v>2134828258</v>
      </c>
      <c r="I10" s="75">
        <v>16644470071</v>
      </c>
      <c r="J10" s="75">
        <v>2977120465</v>
      </c>
      <c r="K10" s="76">
        <v>15802177864</v>
      </c>
    </row>
    <row r="11" spans="1:11" x14ac:dyDescent="0.35">
      <c r="B11" s="25"/>
      <c r="C11" s="96" t="s">
        <v>80</v>
      </c>
      <c r="D11" s="97"/>
      <c r="E11" s="97"/>
      <c r="F11" s="97"/>
      <c r="G11" s="98"/>
      <c r="H11" s="77" t="s">
        <v>81</v>
      </c>
      <c r="I11" s="77" t="s">
        <v>81</v>
      </c>
      <c r="J11" s="77" t="s">
        <v>81</v>
      </c>
      <c r="K11" s="78">
        <v>0</v>
      </c>
    </row>
    <row r="12" spans="1:11" x14ac:dyDescent="0.35">
      <c r="B12" s="23"/>
      <c r="C12" s="96" t="s">
        <v>82</v>
      </c>
      <c r="D12" s="97"/>
      <c r="E12" s="97"/>
      <c r="F12" s="97"/>
      <c r="G12" s="98"/>
      <c r="H12" s="77" t="s">
        <v>81</v>
      </c>
      <c r="I12" s="77" t="s">
        <v>81</v>
      </c>
      <c r="J12" s="77" t="s">
        <v>81</v>
      </c>
      <c r="K12" s="78">
        <v>0</v>
      </c>
    </row>
    <row r="13" spans="1:11" x14ac:dyDescent="0.35">
      <c r="B13" s="23"/>
      <c r="C13" s="96" t="s">
        <v>83</v>
      </c>
      <c r="D13" s="97"/>
      <c r="E13" s="97"/>
      <c r="F13" s="97"/>
      <c r="G13" s="98"/>
      <c r="H13" s="77" t="s">
        <v>81</v>
      </c>
      <c r="I13" s="77" t="s">
        <v>81</v>
      </c>
      <c r="J13" s="77" t="s">
        <v>81</v>
      </c>
      <c r="K13" s="78">
        <v>0</v>
      </c>
    </row>
    <row r="14" spans="1:11" x14ac:dyDescent="0.35">
      <c r="B14" s="23"/>
      <c r="C14" s="96" t="s">
        <v>84</v>
      </c>
      <c r="D14" s="97"/>
      <c r="E14" s="97"/>
      <c r="F14" s="97"/>
      <c r="G14" s="98"/>
      <c r="H14" s="77" t="s">
        <v>81</v>
      </c>
      <c r="I14" s="77"/>
      <c r="J14" s="77" t="s">
        <v>81</v>
      </c>
      <c r="K14" s="78">
        <v>0</v>
      </c>
    </row>
    <row r="15" spans="1:11" x14ac:dyDescent="0.35">
      <c r="B15" s="23"/>
      <c r="C15" s="110" t="s">
        <v>68</v>
      </c>
      <c r="D15" s="111"/>
      <c r="E15" s="111"/>
      <c r="F15" s="111"/>
      <c r="G15" s="112"/>
      <c r="H15" s="75">
        <v>2134828258</v>
      </c>
      <c r="I15" s="75">
        <v>16644470071</v>
      </c>
      <c r="J15" s="75">
        <v>2977120465</v>
      </c>
      <c r="K15" s="76">
        <v>15802177864</v>
      </c>
    </row>
    <row r="17" spans="2:9" x14ac:dyDescent="0.35">
      <c r="I17" s="79"/>
    </row>
    <row r="18" spans="2:9" x14ac:dyDescent="0.35">
      <c r="H18" s="79"/>
    </row>
    <row r="21" spans="2:9" x14ac:dyDescent="0.35">
      <c r="B21" s="22"/>
    </row>
    <row r="22" spans="2:9" x14ac:dyDescent="0.35">
      <c r="B22" s="22"/>
    </row>
    <row r="23" spans="2:9" x14ac:dyDescent="0.35">
      <c r="B23" s="22"/>
    </row>
    <row r="24" spans="2:9" x14ac:dyDescent="0.35">
      <c r="B24" s="22"/>
    </row>
  </sheetData>
  <mergeCells count="11">
    <mergeCell ref="C11:G11"/>
    <mergeCell ref="C12:G12"/>
    <mergeCell ref="C13:G13"/>
    <mergeCell ref="C14:G14"/>
    <mergeCell ref="C15:G15"/>
    <mergeCell ref="C10:G10"/>
    <mergeCell ref="H5:I5"/>
    <mergeCell ref="J5:J9"/>
    <mergeCell ref="K5:K9"/>
    <mergeCell ref="H6:H9"/>
    <mergeCell ref="I6:I9"/>
  </mergeCells>
  <hyperlinks>
    <hyperlink ref="K2" location="Índice!A1" display="Voltar"/>
  </hyperlink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2:J13"/>
  <sheetViews>
    <sheetView showGridLines="0" showRowColHeaders="0" zoomScaleNormal="100" workbookViewId="0">
      <selection activeCell="J2" sqref="J2"/>
    </sheetView>
  </sheetViews>
  <sheetFormatPr defaultRowHeight="14.5" x14ac:dyDescent="0.35"/>
  <cols>
    <col min="1" max="2" width="2.81640625" customWidth="1"/>
    <col min="7" max="7" width="13.26953125" customWidth="1"/>
    <col min="8" max="8" width="21.26953125" customWidth="1"/>
    <col min="9" max="9" width="18.1796875" customWidth="1"/>
    <col min="10" max="10" width="18" customWidth="1"/>
    <col min="11" max="11" width="15.26953125" bestFit="1" customWidth="1"/>
  </cols>
  <sheetData>
    <row r="2" spans="2:10" x14ac:dyDescent="0.35">
      <c r="B2" s="10" t="s">
        <v>85</v>
      </c>
      <c r="J2" s="31" t="s">
        <v>67</v>
      </c>
    </row>
    <row r="6" spans="2:10" x14ac:dyDescent="0.35">
      <c r="J6" s="114" t="s">
        <v>60</v>
      </c>
    </row>
    <row r="7" spans="2:10" x14ac:dyDescent="0.35">
      <c r="J7" s="114"/>
    </row>
    <row r="8" spans="2:10" x14ac:dyDescent="0.35">
      <c r="C8" s="113" t="s">
        <v>86</v>
      </c>
      <c r="D8" s="113"/>
      <c r="E8" s="113"/>
      <c r="F8" s="113"/>
      <c r="G8" s="113"/>
      <c r="H8" s="113"/>
      <c r="I8" s="113"/>
      <c r="J8" s="80">
        <v>2166321624</v>
      </c>
    </row>
    <row r="9" spans="2:10" x14ac:dyDescent="0.35">
      <c r="B9" s="22"/>
      <c r="C9" s="113" t="s">
        <v>87</v>
      </c>
      <c r="D9" s="113"/>
      <c r="E9" s="113"/>
      <c r="F9" s="113"/>
      <c r="G9" s="113"/>
      <c r="H9" s="113"/>
      <c r="I9" s="113"/>
      <c r="J9" s="80">
        <v>1569883868</v>
      </c>
    </row>
    <row r="10" spans="2:10" x14ac:dyDescent="0.35">
      <c r="B10" s="22"/>
      <c r="C10" s="113" t="s">
        <v>88</v>
      </c>
      <c r="D10" s="113"/>
      <c r="E10" s="113"/>
      <c r="F10" s="113"/>
      <c r="G10" s="113"/>
      <c r="H10" s="113"/>
      <c r="I10" s="113"/>
      <c r="J10" s="80">
        <v>-257023567</v>
      </c>
    </row>
    <row r="11" spans="2:10" x14ac:dyDescent="0.35">
      <c r="B11" s="22"/>
      <c r="C11" s="113" t="s">
        <v>89</v>
      </c>
      <c r="D11" s="113"/>
      <c r="E11" s="113"/>
      <c r="F11" s="113"/>
      <c r="G11" s="113"/>
      <c r="H11" s="113"/>
      <c r="I11" s="113"/>
      <c r="J11" s="80">
        <v>-1510925561</v>
      </c>
    </row>
    <row r="12" spans="2:10" x14ac:dyDescent="0.35">
      <c r="B12" s="22"/>
      <c r="C12" s="113" t="s">
        <v>90</v>
      </c>
      <c r="D12" s="113"/>
      <c r="E12" s="113"/>
      <c r="F12" s="113"/>
      <c r="G12" s="113"/>
      <c r="H12" s="113"/>
      <c r="I12" s="113"/>
      <c r="J12" s="81">
        <v>166571893</v>
      </c>
    </row>
    <row r="13" spans="2:10" x14ac:dyDescent="0.35">
      <c r="C13" s="113" t="s">
        <v>91</v>
      </c>
      <c r="D13" s="113"/>
      <c r="E13" s="113"/>
      <c r="F13" s="113"/>
      <c r="G13" s="113"/>
      <c r="H13" s="113"/>
      <c r="I13" s="113"/>
      <c r="J13" s="80">
        <v>2134828258</v>
      </c>
    </row>
  </sheetData>
  <mergeCells count="7">
    <mergeCell ref="C13:I13"/>
    <mergeCell ref="J6:J7"/>
    <mergeCell ref="C8:I8"/>
    <mergeCell ref="C9:I9"/>
    <mergeCell ref="C10:I10"/>
    <mergeCell ref="C11:I11"/>
    <mergeCell ref="C12:I12"/>
  </mergeCells>
  <hyperlinks>
    <hyperlink ref="J2" location="Índice!A1" display="Voltar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2:K17"/>
  <sheetViews>
    <sheetView showGridLines="0" showRowColHeaders="0" zoomScaleNormal="100" workbookViewId="0">
      <selection activeCell="J2" sqref="J2"/>
    </sheetView>
  </sheetViews>
  <sheetFormatPr defaultRowHeight="14.5" x14ac:dyDescent="0.35"/>
  <cols>
    <col min="5" max="5" width="12.453125" bestFit="1" customWidth="1"/>
    <col min="8" max="8" width="15.26953125" customWidth="1"/>
    <col min="9" max="9" width="11.7265625" customWidth="1"/>
    <col min="10" max="10" width="14.26953125" customWidth="1"/>
    <col min="11" max="11" width="11.7265625" customWidth="1"/>
  </cols>
  <sheetData>
    <row r="2" spans="2:11" x14ac:dyDescent="0.35">
      <c r="B2" s="10" t="s">
        <v>92</v>
      </c>
      <c r="J2" s="31" t="s">
        <v>67</v>
      </c>
    </row>
    <row r="4" spans="2:11" x14ac:dyDescent="0.35">
      <c r="B4" s="82" t="s">
        <v>93</v>
      </c>
      <c r="C4" s="82"/>
      <c r="D4" s="82"/>
      <c r="E4" s="82"/>
      <c r="F4" s="82"/>
      <c r="G4" s="82"/>
      <c r="H4" s="116" t="s">
        <v>94</v>
      </c>
      <c r="I4" s="117"/>
      <c r="J4" s="116" t="s">
        <v>95</v>
      </c>
      <c r="K4" s="117"/>
    </row>
    <row r="5" spans="2:11" ht="15" thickBot="1" x14ac:dyDescent="0.4">
      <c r="B5" s="82" t="s">
        <v>96</v>
      </c>
      <c r="C5" s="82"/>
      <c r="D5" s="82"/>
      <c r="E5" s="82"/>
      <c r="F5" s="82"/>
      <c r="G5" s="82"/>
      <c r="H5" s="83">
        <v>45291</v>
      </c>
      <c r="I5" s="83">
        <v>44926</v>
      </c>
      <c r="J5" s="83">
        <v>45291</v>
      </c>
      <c r="K5" s="83">
        <v>44926</v>
      </c>
    </row>
    <row r="6" spans="2:11" x14ac:dyDescent="0.35">
      <c r="B6" s="118" t="s">
        <v>97</v>
      </c>
      <c r="C6" s="118"/>
      <c r="D6" s="118"/>
      <c r="E6" s="118"/>
      <c r="F6" s="118"/>
      <c r="G6" s="118"/>
      <c r="H6" s="84">
        <v>108539887.69</v>
      </c>
      <c r="I6" s="84">
        <v>90130985</v>
      </c>
      <c r="J6" s="84">
        <v>107743624.27</v>
      </c>
      <c r="K6" s="84">
        <v>90130985</v>
      </c>
    </row>
    <row r="7" spans="2:11" x14ac:dyDescent="0.35">
      <c r="B7" s="115" t="s">
        <v>98</v>
      </c>
      <c r="C7" s="115"/>
      <c r="D7" s="115"/>
      <c r="E7" s="115"/>
      <c r="F7" s="115"/>
      <c r="G7" s="115"/>
      <c r="H7" s="84">
        <v>115609355.86</v>
      </c>
      <c r="I7" s="84">
        <v>95882540</v>
      </c>
      <c r="J7" s="84">
        <v>107743624.27</v>
      </c>
      <c r="K7" s="84">
        <v>95882540</v>
      </c>
    </row>
    <row r="8" spans="2:11" x14ac:dyDescent="0.35">
      <c r="B8" s="115" t="s">
        <v>99</v>
      </c>
      <c r="C8" s="115"/>
      <c r="D8" s="115"/>
      <c r="E8" s="115"/>
      <c r="F8" s="115"/>
      <c r="G8" s="115"/>
      <c r="H8" s="85" t="s">
        <v>23</v>
      </c>
      <c r="I8" s="85" t="s">
        <v>23</v>
      </c>
      <c r="J8" s="85" t="s">
        <v>23</v>
      </c>
      <c r="K8" s="85" t="s">
        <v>23</v>
      </c>
    </row>
    <row r="9" spans="2:11" x14ac:dyDescent="0.35">
      <c r="B9" s="115" t="s">
        <v>100</v>
      </c>
      <c r="C9" s="115"/>
      <c r="D9" s="115"/>
      <c r="E9" s="115"/>
      <c r="F9" s="115"/>
      <c r="G9" s="115"/>
      <c r="H9" s="85" t="s">
        <v>23</v>
      </c>
      <c r="I9" s="85" t="s">
        <v>23</v>
      </c>
      <c r="J9" s="85" t="s">
        <v>23</v>
      </c>
      <c r="K9" s="85" t="s">
        <v>23</v>
      </c>
    </row>
    <row r="10" spans="2:11" x14ac:dyDescent="0.35">
      <c r="B10" s="115" t="s">
        <v>101</v>
      </c>
      <c r="C10" s="115"/>
      <c r="D10" s="115"/>
      <c r="E10" s="115"/>
      <c r="F10" s="115"/>
      <c r="G10" s="115"/>
      <c r="H10" s="85" t="s">
        <v>23</v>
      </c>
      <c r="I10" s="85" t="s">
        <v>23</v>
      </c>
      <c r="J10" s="85" t="s">
        <v>23</v>
      </c>
      <c r="K10" s="85" t="s">
        <v>23</v>
      </c>
    </row>
    <row r="11" spans="2:11" x14ac:dyDescent="0.35">
      <c r="B11" s="115" t="s">
        <v>102</v>
      </c>
      <c r="C11" s="115"/>
      <c r="D11" s="115"/>
      <c r="E11" s="115"/>
      <c r="F11" s="115"/>
      <c r="G11" s="115"/>
      <c r="H11" s="85" t="s">
        <v>23</v>
      </c>
      <c r="I11" s="85" t="s">
        <v>23</v>
      </c>
      <c r="J11" s="85" t="s">
        <v>23</v>
      </c>
      <c r="K11" s="85" t="s">
        <v>23</v>
      </c>
    </row>
    <row r="12" spans="2:11" x14ac:dyDescent="0.35">
      <c r="B12" s="115" t="s">
        <v>103</v>
      </c>
      <c r="C12" s="115"/>
      <c r="D12" s="115"/>
      <c r="E12" s="115"/>
      <c r="F12" s="115"/>
      <c r="G12" s="115"/>
      <c r="H12" s="86">
        <v>115609355.86</v>
      </c>
      <c r="I12" s="87">
        <v>95882540</v>
      </c>
      <c r="J12" s="86">
        <v>107743624.27</v>
      </c>
      <c r="K12" s="87">
        <v>95882540</v>
      </c>
    </row>
    <row r="13" spans="2:11" ht="15" thickBot="1" x14ac:dyDescent="0.4">
      <c r="B13" s="122" t="s">
        <v>96</v>
      </c>
      <c r="C13" s="122"/>
      <c r="D13" s="122"/>
      <c r="E13" s="122"/>
      <c r="F13" s="122"/>
      <c r="G13" s="122"/>
      <c r="H13" s="123">
        <v>45291</v>
      </c>
      <c r="I13" s="124"/>
      <c r="J13" s="123">
        <v>44926</v>
      </c>
      <c r="K13" s="124"/>
    </row>
    <row r="14" spans="2:11" ht="15" customHeight="1" x14ac:dyDescent="0.35">
      <c r="B14" s="119" t="s">
        <v>104</v>
      </c>
      <c r="C14" s="119"/>
      <c r="D14" s="119"/>
      <c r="E14" s="119"/>
      <c r="F14" s="119"/>
      <c r="G14" s="119"/>
      <c r="H14" s="120">
        <v>2368258151.9200001</v>
      </c>
      <c r="I14" s="121"/>
      <c r="J14" s="120">
        <v>2392716911.5500002</v>
      </c>
      <c r="K14" s="121"/>
    </row>
    <row r="17" spans="8:8" x14ac:dyDescent="0.35">
      <c r="H17" s="53"/>
    </row>
  </sheetData>
  <mergeCells count="15">
    <mergeCell ref="B14:G14"/>
    <mergeCell ref="H14:I14"/>
    <mergeCell ref="J14:K14"/>
    <mergeCell ref="B10:G10"/>
    <mergeCell ref="B11:G11"/>
    <mergeCell ref="B12:G12"/>
    <mergeCell ref="B13:G13"/>
    <mergeCell ref="H13:I13"/>
    <mergeCell ref="J13:K13"/>
    <mergeCell ref="B9:G9"/>
    <mergeCell ref="H4:I4"/>
    <mergeCell ref="J4:K4"/>
    <mergeCell ref="B6:G6"/>
    <mergeCell ref="B7:G7"/>
    <mergeCell ref="B8:G8"/>
  </mergeCells>
  <hyperlinks>
    <hyperlink ref="J2" location="Índice!A1" display="Voltar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Índice</vt:lpstr>
      <vt:lpstr>KM1</vt:lpstr>
      <vt:lpstr>OV1</vt:lpstr>
      <vt:lpstr>MR1</vt:lpstr>
      <vt:lpstr>CR1</vt:lpstr>
      <vt:lpstr>CR2</vt:lpstr>
      <vt:lpstr>IRRBB1</vt:lpstr>
    </vt:vector>
  </TitlesOfParts>
  <Company>Banco Carrefour Solucoes Financeiras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CSF SA</dc:creator>
  <cp:lastModifiedBy>FELIPE GAISLER DA SILVA</cp:lastModifiedBy>
  <dcterms:created xsi:type="dcterms:W3CDTF">2020-11-25T18:05:38Z</dcterms:created>
  <dcterms:modified xsi:type="dcterms:W3CDTF">2024-03-28T13:53:20Z</dcterms:modified>
</cp:coreProperties>
</file>